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5" windowWidth="15480" windowHeight="1129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Logan Z. Hill</author>
  </authors>
  <commentList>
    <comment ref="A1" authorId="0">
      <text>
        <r>
          <rPr>
            <sz val="10"/>
            <rFont val="Tahoma"/>
            <family val="2"/>
          </rPr>
          <t xml:space="preserve">Enter in data in </t>
        </r>
        <r>
          <rPr>
            <sz val="10"/>
            <color indexed="40"/>
            <rFont val="Tahoma"/>
            <family val="2"/>
          </rPr>
          <t>Sky Blue</t>
        </r>
        <r>
          <rPr>
            <sz val="10"/>
            <rFont val="Tahoma"/>
            <family val="2"/>
          </rPr>
          <t xml:space="preserve"> fields.
Do not change</t>
        </r>
        <r>
          <rPr>
            <sz val="10"/>
            <color indexed="53"/>
            <rFont val="Tahoma"/>
            <family val="2"/>
          </rPr>
          <t xml:space="preserve"> Orange</t>
        </r>
        <r>
          <rPr>
            <sz val="10"/>
            <rFont val="Tahoma"/>
            <family val="2"/>
          </rPr>
          <t xml:space="preserve"> fields</t>
        </r>
        <r>
          <rPr>
            <sz val="8"/>
            <rFont val="Tahoma"/>
            <family val="0"/>
          </rPr>
          <t xml:space="preserve">
</t>
        </r>
      </text>
    </comment>
  </commentList>
</comments>
</file>

<file path=xl/sharedStrings.xml><?xml version="1.0" encoding="utf-8"?>
<sst xmlns="http://schemas.openxmlformats.org/spreadsheetml/2006/main" count="57" uniqueCount="39">
  <si>
    <t>STAR</t>
  </si>
  <si>
    <t>X</t>
  </si>
  <si>
    <t>Y</t>
  </si>
  <si>
    <t>A1</t>
  </si>
  <si>
    <t>A2</t>
  </si>
  <si>
    <t>B1</t>
  </si>
  <si>
    <t>B2</t>
  </si>
  <si>
    <t>C1</t>
  </si>
  <si>
    <t>C2</t>
  </si>
  <si>
    <t>A1 - A2</t>
  </si>
  <si>
    <t>B1 - B2</t>
  </si>
  <si>
    <t>C1 - C2</t>
  </si>
  <si>
    <t>Pulsar</t>
  </si>
  <si>
    <t>Filaments</t>
  </si>
  <si>
    <t>AVG</t>
  </si>
  <si>
    <t>Average</t>
  </si>
  <si>
    <t>Date of explosion</t>
  </si>
  <si>
    <t>stdev:</t>
  </si>
  <si>
    <t>stdev of ages:</t>
  </si>
  <si>
    <t>Filament</t>
  </si>
  <si>
    <t>Median</t>
  </si>
  <si>
    <t>Crawl of the Crab Worksheet (Answer sheet)</t>
  </si>
  <si>
    <t>Star Pair</t>
  </si>
  <si>
    <t>Units</t>
  </si>
  <si>
    <t>Distance (pixels)</t>
  </si>
  <si>
    <t>Distance from pulsar (pix)</t>
  </si>
  <si>
    <t>Distance from pulsar (arcsec)</t>
  </si>
  <si>
    <t>Notes (descriptions of where the filaments are, which ones you used, etc.)</t>
  </si>
  <si>
    <t>Age of Crab (years) 56-59</t>
  </si>
  <si>
    <t>Change from 56-99 (arcsec)</t>
  </si>
  <si>
    <t>Expansion Rate 56-99 (arcsec)</t>
  </si>
  <si>
    <t>Distance (arcsec)</t>
  </si>
  <si>
    <t>Scale (arcsec / pixel)</t>
  </si>
  <si>
    <t>I. Star Coordinates</t>
  </si>
  <si>
    <t>II. Conversions</t>
  </si>
  <si>
    <t>Instructions</t>
  </si>
  <si>
    <t>III. Expansion &amp; Age</t>
  </si>
  <si>
    <t>IV. Pulsar &amp; Filament Coordinates</t>
  </si>
  <si>
    <t>I. Enter in the x and y-coordinates for the given stars for both the 1956 image and the 1999 image in the sky blue cells.
II. These cells automatically convert the information you enter from section "I. Star Coordinates."
III. The final results of the data are calculated here. The Date of explosion is A.D. if positive, B.C. if negative.
IV. Enter in the x and y-coordinates for your chosen filaments in the sky-blue boxes. Note the general appearance and location of each filament in the "Notes" box in section IV.</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</si>
</sst>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 numFmtId="166" formatCode="[$-409]h:mm:ss\ AM/PM"/>
    <numFmt numFmtId="167" formatCode="#,##0\ \A"/>
  </numFmts>
  <fonts count="14">
    <font>
      <sz val="10"/>
      <name val="Arial"/>
      <family val="0"/>
    </font>
    <font>
      <b/>
      <u val="single"/>
      <sz val="10"/>
      <name val="Arial"/>
      <family val="2"/>
    </font>
    <font>
      <b/>
      <sz val="10"/>
      <name val="Arial"/>
      <family val="2"/>
    </font>
    <font>
      <u val="single"/>
      <sz val="10"/>
      <color indexed="12"/>
      <name val="Arial"/>
      <family val="0"/>
    </font>
    <font>
      <u val="single"/>
      <sz val="10"/>
      <color indexed="36"/>
      <name val="Arial"/>
      <family val="0"/>
    </font>
    <font>
      <b/>
      <sz val="12"/>
      <name val="Arial"/>
      <family val="2"/>
    </font>
    <font>
      <sz val="12"/>
      <name val="Arial"/>
      <family val="0"/>
    </font>
    <font>
      <b/>
      <i/>
      <sz val="14"/>
      <name val="Arial"/>
      <family val="2"/>
    </font>
    <font>
      <b/>
      <sz val="14"/>
      <name val="Arial"/>
      <family val="2"/>
    </font>
    <font>
      <sz val="8"/>
      <name val="Tahoma"/>
      <family val="0"/>
    </font>
    <font>
      <sz val="10"/>
      <name val="Tahoma"/>
      <family val="2"/>
    </font>
    <font>
      <sz val="10"/>
      <color indexed="40"/>
      <name val="Tahoma"/>
      <family val="2"/>
    </font>
    <font>
      <sz val="10"/>
      <color indexed="53"/>
      <name val="Tahoma"/>
      <family val="2"/>
    </font>
    <font>
      <b/>
      <sz val="8"/>
      <name val="Arial"/>
      <family val="2"/>
    </font>
  </fonts>
  <fills count="5">
    <fill>
      <patternFill/>
    </fill>
    <fill>
      <patternFill patternType="gray125"/>
    </fill>
    <fill>
      <patternFill patternType="solid">
        <fgColor indexed="40"/>
        <bgColor indexed="64"/>
      </patternFill>
    </fill>
    <fill>
      <patternFill patternType="solid">
        <fgColor indexed="53"/>
        <bgColor indexed="64"/>
      </patternFill>
    </fill>
    <fill>
      <patternFill patternType="solid">
        <fgColor indexed="13"/>
        <bgColor indexed="64"/>
      </patternFill>
    </fill>
  </fills>
  <borders count="66">
    <border>
      <left/>
      <right/>
      <top/>
      <bottom/>
      <diagonal/>
    </border>
    <border>
      <left style="thick"/>
      <right>
        <color indexed="63"/>
      </right>
      <top>
        <color indexed="63"/>
      </top>
      <bottom>
        <color indexed="63"/>
      </bottom>
    </border>
    <border>
      <left>
        <color indexed="63"/>
      </left>
      <right style="thick"/>
      <top>
        <color indexed="63"/>
      </top>
      <bottom>
        <color indexed="63"/>
      </bottom>
    </border>
    <border>
      <left style="thin"/>
      <right style="thin"/>
      <top style="thin"/>
      <bottom style="thin"/>
    </border>
    <border>
      <left style="thin"/>
      <right style="medium"/>
      <top style="thin"/>
      <bottom style="thin"/>
    </border>
    <border>
      <left style="thick"/>
      <right style="thin"/>
      <top style="thin"/>
      <bottom style="thin"/>
    </border>
    <border>
      <left style="thick"/>
      <right style="thin"/>
      <top style="thin"/>
      <bottom style="medium"/>
    </border>
    <border>
      <left style="thick"/>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ck"/>
      <right style="thin"/>
      <top style="thin"/>
      <bottom style="thick"/>
    </border>
    <border>
      <left style="thin"/>
      <right style="thin"/>
      <top style="thin"/>
      <bottom style="thick"/>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color indexed="63"/>
      </right>
      <top style="medium"/>
      <bottom style="medium"/>
    </border>
    <border>
      <left style="thick"/>
      <right style="thin"/>
      <top style="thin"/>
      <bottom>
        <color indexed="63"/>
      </bottom>
    </border>
    <border>
      <left style="thick"/>
      <right style="thin"/>
      <top>
        <color indexed="63"/>
      </top>
      <bottom style="thin"/>
    </border>
    <border>
      <left>
        <color indexed="63"/>
      </left>
      <right style="thin"/>
      <top style="thin"/>
      <bottom style="thin"/>
    </border>
    <border>
      <left>
        <color indexed="63"/>
      </left>
      <right style="thick"/>
      <top style="thin"/>
      <bottom style="thin"/>
    </border>
    <border>
      <left style="thick"/>
      <right>
        <color indexed="63"/>
      </right>
      <top style="thin"/>
      <bottom style="thin"/>
    </border>
    <border>
      <left style="thick"/>
      <right style="thin"/>
      <top>
        <color indexed="63"/>
      </top>
      <bottom>
        <color indexed="63"/>
      </bottom>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medium"/>
      <bottom style="thin"/>
    </border>
    <border>
      <left style="thick"/>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ck"/>
      <right>
        <color indexed="63"/>
      </right>
      <top style="medium"/>
      <bottom style="thin"/>
    </border>
    <border>
      <left>
        <color indexed="63"/>
      </left>
      <right style="thick"/>
      <top style="medium"/>
      <bottom style="thin"/>
    </border>
    <border>
      <left style="thick"/>
      <right>
        <color indexed="63"/>
      </right>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color indexed="63"/>
      </bottom>
    </border>
    <border>
      <left>
        <color indexed="63"/>
      </left>
      <right style="thick"/>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0" fillId="0" borderId="0" xfId="0" applyAlignment="1" applyProtection="1">
      <alignment/>
      <protection locked="0"/>
    </xf>
    <xf numFmtId="0" fontId="0" fillId="0" borderId="1" xfId="0" applyBorder="1" applyAlignment="1" applyProtection="1">
      <alignment/>
      <protection locked="0"/>
    </xf>
    <xf numFmtId="0" fontId="0" fillId="0" borderId="0" xfId="0" applyBorder="1" applyAlignment="1" applyProtection="1">
      <alignment/>
      <protection locked="0"/>
    </xf>
    <xf numFmtId="0" fontId="0" fillId="0" borderId="2" xfId="0" applyBorder="1" applyAlignment="1" applyProtection="1">
      <alignment/>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1" fontId="2" fillId="0" borderId="9" xfId="0" applyNumberFormat="1" applyFont="1" applyBorder="1" applyAlignment="1" applyProtection="1">
      <alignment horizontal="center"/>
      <protection locked="0"/>
    </xf>
    <xf numFmtId="0" fontId="2" fillId="0" borderId="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0" xfId="0" applyFont="1" applyBorder="1" applyAlignment="1" applyProtection="1">
      <alignment horizontal="center"/>
      <protection locked="0"/>
    </xf>
    <xf numFmtId="164"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protection locked="0"/>
    </xf>
    <xf numFmtId="0" fontId="2" fillId="0" borderId="12" xfId="0" applyFont="1" applyBorder="1" applyAlignment="1" applyProtection="1">
      <alignment horizontal="center"/>
      <protection locked="0"/>
    </xf>
    <xf numFmtId="0" fontId="0" fillId="2" borderId="13" xfId="0" applyFill="1" applyBorder="1" applyAlignment="1" applyProtection="1">
      <alignment horizontal="center"/>
      <protection locked="0"/>
    </xf>
    <xf numFmtId="0" fontId="2"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protection locked="0"/>
    </xf>
    <xf numFmtId="2" fontId="0" fillId="0" borderId="0" xfId="0" applyNumberFormat="1" applyAlignment="1" applyProtection="1">
      <alignment horizontal="center"/>
      <protection locked="0"/>
    </xf>
    <xf numFmtId="2" fontId="0" fillId="3" borderId="3" xfId="0" applyNumberFormat="1" applyFill="1" applyBorder="1" applyAlignment="1" applyProtection="1">
      <alignment horizontal="center"/>
      <protection/>
    </xf>
    <xf numFmtId="2" fontId="0" fillId="3" borderId="3" xfId="0" applyNumberFormat="1" applyFont="1" applyFill="1" applyBorder="1" applyAlignment="1" applyProtection="1">
      <alignment horizontal="center"/>
      <protection/>
    </xf>
    <xf numFmtId="1" fontId="0" fillId="3" borderId="4" xfId="0" applyNumberFormat="1" applyFill="1" applyBorder="1" applyAlignment="1" applyProtection="1">
      <alignment horizontal="center"/>
      <protection/>
    </xf>
    <xf numFmtId="1" fontId="0" fillId="3" borderId="4" xfId="0" applyNumberFormat="1" applyFill="1" applyBorder="1" applyAlignment="1" applyProtection="1">
      <alignment horizontal="center" vertical="center"/>
      <protection/>
    </xf>
    <xf numFmtId="1" fontId="0" fillId="3" borderId="14" xfId="0" applyNumberFormat="1" applyFill="1" applyBorder="1" applyAlignment="1" applyProtection="1">
      <alignment horizontal="center" vertical="center"/>
      <protection/>
    </xf>
    <xf numFmtId="2" fontId="0" fillId="3" borderId="13" xfId="0" applyNumberFormat="1" applyFill="1" applyBorder="1" applyAlignment="1" applyProtection="1">
      <alignment horizontal="center"/>
      <protection/>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5" xfId="0" applyFill="1" applyBorder="1" applyAlignment="1" applyProtection="1">
      <alignment/>
      <protection locked="0"/>
    </xf>
    <xf numFmtId="0" fontId="0" fillId="2" borderId="16" xfId="0" applyFill="1" applyBorder="1" applyAlignment="1" applyProtection="1">
      <alignment/>
      <protection locked="0"/>
    </xf>
    <xf numFmtId="0" fontId="0" fillId="2" borderId="14" xfId="0" applyFill="1" applyBorder="1" applyAlignment="1" applyProtection="1">
      <alignment horizontal="center" vertical="center"/>
      <protection locked="0"/>
    </xf>
    <xf numFmtId="38" fontId="0" fillId="0" borderId="0" xfId="0" applyNumberFormat="1" applyAlignment="1" applyProtection="1">
      <alignment/>
      <protection locked="0"/>
    </xf>
    <xf numFmtId="1" fontId="8" fillId="4" borderId="17"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2" fillId="0" borderId="22" xfId="0"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164" fontId="0" fillId="3" borderId="11" xfId="0" applyNumberFormat="1" applyFill="1" applyBorder="1" applyAlignment="1" applyProtection="1">
      <alignment horizontal="center"/>
      <protection/>
    </xf>
    <xf numFmtId="164" fontId="0" fillId="3" borderId="14" xfId="0" applyNumberFormat="1" applyFill="1" applyBorder="1" applyAlignment="1" applyProtection="1">
      <alignment horizontal="center"/>
      <protection/>
    </xf>
    <xf numFmtId="0" fontId="5" fillId="0" borderId="25"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0" fillId="0" borderId="27" xfId="0" applyBorder="1" applyAlignment="1" applyProtection="1">
      <alignment/>
      <protection locked="0"/>
    </xf>
    <xf numFmtId="0" fontId="2" fillId="0" borderId="5" xfId="0" applyFont="1" applyBorder="1" applyAlignment="1" applyProtection="1">
      <alignment horizontal="center" vertical="center" wrapText="1"/>
      <protection locked="0"/>
    </xf>
    <xf numFmtId="0" fontId="0" fillId="0" borderId="5" xfId="0" applyBorder="1" applyAlignment="1" applyProtection="1">
      <alignment horizontal="center"/>
      <protection locked="0"/>
    </xf>
    <xf numFmtId="0" fontId="2"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164" fontId="0" fillId="3" borderId="3" xfId="0" applyNumberFormat="1" applyFill="1" applyBorder="1" applyAlignment="1" applyProtection="1">
      <alignment horizontal="center"/>
      <protection/>
    </xf>
    <xf numFmtId="164" fontId="0" fillId="3" borderId="4" xfId="0" applyNumberFormat="1" applyFill="1" applyBorder="1" applyAlignment="1" applyProtection="1">
      <alignment horizontal="center"/>
      <protection/>
    </xf>
    <xf numFmtId="0" fontId="1" fillId="0" borderId="15"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0" fillId="0" borderId="16" xfId="0" applyBorder="1" applyAlignment="1" applyProtection="1">
      <alignment/>
      <protection locked="0"/>
    </xf>
    <xf numFmtId="0" fontId="0" fillId="0" borderId="28" xfId="0" applyBorder="1" applyAlignment="1" applyProtection="1">
      <alignment/>
      <protection locked="0"/>
    </xf>
    <xf numFmtId="0" fontId="0" fillId="2" borderId="29" xfId="0" applyFill="1" applyBorder="1" applyAlignment="1" applyProtection="1">
      <alignment/>
      <protection locked="0"/>
    </xf>
    <xf numFmtId="0" fontId="0" fillId="0" borderId="3" xfId="0" applyBorder="1" applyAlignment="1" applyProtection="1">
      <alignment/>
      <protection locked="0"/>
    </xf>
    <xf numFmtId="0" fontId="2" fillId="0" borderId="30" xfId="0" applyFont="1" applyBorder="1" applyAlignment="1" applyProtection="1">
      <alignment horizontal="center"/>
      <protection locked="0"/>
    </xf>
    <xf numFmtId="0" fontId="2" fillId="0" borderId="26" xfId="0" applyFont="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2" borderId="15"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29" xfId="0" applyFill="1" applyBorder="1" applyAlignment="1" applyProtection="1">
      <alignment horizontal="left"/>
      <protection locked="0"/>
    </xf>
    <xf numFmtId="0" fontId="0" fillId="2" borderId="32" xfId="0" applyFill="1" applyBorder="1" applyAlignment="1" applyProtection="1">
      <alignment horizontal="left"/>
      <protection locked="0"/>
    </xf>
    <xf numFmtId="0" fontId="0" fillId="2" borderId="33" xfId="0" applyFill="1" applyBorder="1" applyAlignment="1" applyProtection="1">
      <alignment horizontal="left"/>
      <protection locked="0"/>
    </xf>
    <xf numFmtId="0" fontId="0" fillId="2" borderId="34" xfId="0" applyFill="1" applyBorder="1" applyAlignment="1" applyProtection="1">
      <alignment horizontal="left"/>
      <protection locked="0"/>
    </xf>
    <xf numFmtId="0" fontId="7" fillId="0" borderId="35" xfId="0" applyFont="1" applyBorder="1" applyAlignment="1" applyProtection="1">
      <alignment horizontal="center"/>
      <protection locked="0"/>
    </xf>
    <xf numFmtId="0" fontId="0" fillId="0" borderId="36" xfId="0" applyBorder="1" applyAlignment="1" applyProtection="1">
      <alignment horizontal="center"/>
      <protection locked="0"/>
    </xf>
    <xf numFmtId="0" fontId="0" fillId="0" borderId="37" xfId="0" applyBorder="1" applyAlignment="1" applyProtection="1">
      <alignment horizontal="center"/>
      <protection locked="0"/>
    </xf>
    <xf numFmtId="0" fontId="5" fillId="0" borderId="38" xfId="0" applyFont="1" applyBorder="1" applyAlignment="1" applyProtection="1">
      <alignment horizontal="center" vertical="center"/>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2" fillId="0" borderId="41" xfId="0" applyFont="1" applyBorder="1" applyAlignment="1" applyProtection="1">
      <alignment horizontal="center" vertical="center" wrapText="1"/>
      <protection locked="0"/>
    </xf>
    <xf numFmtId="0" fontId="0" fillId="0" borderId="42" xfId="0" applyBorder="1" applyAlignment="1" applyProtection="1">
      <alignment/>
      <protection locked="0"/>
    </xf>
    <xf numFmtId="0" fontId="0" fillId="0" borderId="43"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2" fillId="0" borderId="44" xfId="0" applyFont="1" applyBorder="1" applyAlignment="1" applyProtection="1">
      <alignment horizontal="center" vertical="center" wrapText="1"/>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2" fontId="0" fillId="3" borderId="3" xfId="0" applyNumberFormat="1" applyFill="1" applyBorder="1" applyAlignment="1" applyProtection="1">
      <alignment horizontal="center"/>
      <protection/>
    </xf>
    <xf numFmtId="2" fontId="0" fillId="3" borderId="4" xfId="0" applyNumberFormat="1" applyFill="1" applyBorder="1" applyAlignment="1" applyProtection="1">
      <alignment horizontal="center"/>
      <protection/>
    </xf>
    <xf numFmtId="0" fontId="1" fillId="0" borderId="8" xfId="0" applyFont="1" applyBorder="1" applyAlignment="1" applyProtection="1">
      <alignment horizontal="center"/>
      <protection locked="0"/>
    </xf>
    <xf numFmtId="0" fontId="1" fillId="0" borderId="47"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2" fillId="0" borderId="49" xfId="0" applyFont="1" applyBorder="1" applyAlignment="1" applyProtection="1">
      <alignment horizontal="center"/>
      <protection locked="0"/>
    </xf>
    <xf numFmtId="0" fontId="2" fillId="0" borderId="50" xfId="0" applyFont="1" applyBorder="1" applyAlignment="1" applyProtection="1">
      <alignment horizontal="center"/>
      <protection locked="0"/>
    </xf>
    <xf numFmtId="0" fontId="1" fillId="0" borderId="51" xfId="0" applyFont="1" applyBorder="1" applyAlignment="1" applyProtection="1">
      <alignment horizontal="center"/>
      <protection locked="0"/>
    </xf>
    <xf numFmtId="0" fontId="1" fillId="0" borderId="52" xfId="0" applyFont="1" applyBorder="1" applyAlignment="1" applyProtection="1">
      <alignment horizontal="center"/>
      <protection locked="0"/>
    </xf>
    <xf numFmtId="0" fontId="0" fillId="0" borderId="53" xfId="0" applyBorder="1" applyAlignment="1" applyProtection="1">
      <alignment horizontal="center"/>
      <protection locked="0"/>
    </xf>
    <xf numFmtId="0" fontId="2" fillId="0" borderId="31"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0" fontId="5" fillId="0" borderId="54" xfId="0" applyFont="1" applyBorder="1" applyAlignment="1" applyProtection="1">
      <alignment horizontal="center"/>
      <protection locked="0"/>
    </xf>
    <xf numFmtId="0" fontId="0" fillId="0" borderId="39"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4" xfId="0" applyBorder="1" applyAlignment="1" applyProtection="1">
      <alignment/>
      <protection locked="0"/>
    </xf>
    <xf numFmtId="0" fontId="0" fillId="3" borderId="3" xfId="0" applyFill="1" applyBorder="1" applyAlignment="1" applyProtection="1">
      <alignment horizontal="center"/>
      <protection/>
    </xf>
    <xf numFmtId="0" fontId="0" fillId="3" borderId="3" xfId="0" applyFill="1" applyBorder="1" applyAlignment="1" applyProtection="1">
      <alignment/>
      <protection/>
    </xf>
    <xf numFmtId="0" fontId="0" fillId="3" borderId="4" xfId="0" applyFill="1" applyBorder="1" applyAlignment="1" applyProtection="1">
      <alignment/>
      <protection/>
    </xf>
    <xf numFmtId="2" fontId="0" fillId="3" borderId="22" xfId="0" applyNumberFormat="1" applyFill="1" applyBorder="1" applyAlignment="1" applyProtection="1">
      <alignment horizontal="center" vertical="center"/>
      <protection/>
    </xf>
    <xf numFmtId="0" fontId="0" fillId="0" borderId="24" xfId="0" applyBorder="1" applyAlignment="1" applyProtection="1">
      <alignment/>
      <protection/>
    </xf>
    <xf numFmtId="0" fontId="0" fillId="2" borderId="3" xfId="0" applyFont="1" applyFill="1" applyBorder="1" applyAlignment="1" applyProtection="1">
      <alignment horizontal="center"/>
      <protection locked="0"/>
    </xf>
    <xf numFmtId="0" fontId="0" fillId="2" borderId="3" xfId="0" applyFont="1" applyFill="1" applyBorder="1" applyAlignment="1" applyProtection="1">
      <alignment/>
      <protection locked="0"/>
    </xf>
    <xf numFmtId="0" fontId="2" fillId="0" borderId="56" xfId="0" applyFont="1" applyBorder="1" applyAlignment="1" applyProtection="1">
      <alignment horizontal="center"/>
      <protection locked="0"/>
    </xf>
    <xf numFmtId="0" fontId="0" fillId="0" borderId="18" xfId="0" applyBorder="1" applyAlignment="1" applyProtection="1">
      <alignment horizontal="center"/>
      <protection locked="0"/>
    </xf>
    <xf numFmtId="0" fontId="2" fillId="0" borderId="57" xfId="0" applyFont="1" applyBorder="1" applyAlignment="1" applyProtection="1">
      <alignment horizontal="right" vertical="center"/>
      <protection locked="0"/>
    </xf>
    <xf numFmtId="0" fontId="0" fillId="0" borderId="58" xfId="0" applyBorder="1" applyAlignment="1" applyProtection="1">
      <alignment/>
      <protection locked="0"/>
    </xf>
    <xf numFmtId="0" fontId="0" fillId="0" borderId="59" xfId="0" applyBorder="1" applyAlignment="1" applyProtection="1">
      <alignment/>
      <protection locked="0"/>
    </xf>
    <xf numFmtId="0" fontId="0" fillId="0" borderId="52" xfId="0" applyBorder="1" applyAlignment="1" applyProtection="1">
      <alignment/>
      <protection locked="0"/>
    </xf>
    <xf numFmtId="0" fontId="0" fillId="0" borderId="60" xfId="0" applyBorder="1" applyAlignment="1" applyProtection="1">
      <alignment/>
      <protection locked="0"/>
    </xf>
    <xf numFmtId="0" fontId="0" fillId="0" borderId="53" xfId="0" applyBorder="1" applyAlignment="1" applyProtection="1">
      <alignment/>
      <protection locked="0"/>
    </xf>
    <xf numFmtId="0" fontId="0" fillId="0" borderId="22" xfId="0" applyBorder="1" applyAlignment="1" applyProtection="1">
      <alignment horizontal="center"/>
      <protection locked="0"/>
    </xf>
    <xf numFmtId="0" fontId="2" fillId="0" borderId="61" xfId="0"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0" fontId="2" fillId="0" borderId="63"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2" fillId="0" borderId="65" xfId="0" applyFont="1" applyBorder="1" applyAlignment="1" applyProtection="1">
      <alignment horizontal="center" vertical="center" wrapText="1"/>
      <protection locked="0"/>
    </xf>
    <xf numFmtId="0" fontId="0" fillId="0" borderId="61" xfId="0" applyBorder="1" applyAlignment="1" applyProtection="1">
      <alignment/>
      <protection locked="0"/>
    </xf>
    <xf numFmtId="0" fontId="0" fillId="0" borderId="62" xfId="0" applyBorder="1" applyAlignment="1" applyProtection="1">
      <alignment/>
      <protection locked="0"/>
    </xf>
    <xf numFmtId="0" fontId="0" fillId="0" borderId="63" xfId="0" applyBorder="1" applyAlignment="1" applyProtection="1">
      <alignment/>
      <protection locked="0"/>
    </xf>
    <xf numFmtId="0" fontId="0" fillId="0" borderId="64" xfId="0" applyBorder="1" applyAlignment="1" applyProtection="1">
      <alignment/>
      <protection locked="0"/>
    </xf>
    <xf numFmtId="0" fontId="0" fillId="0" borderId="0" xfId="0" applyBorder="1" applyAlignment="1" applyProtection="1">
      <alignment/>
      <protection locked="0"/>
    </xf>
    <xf numFmtId="0" fontId="0" fillId="0" borderId="2" xfId="0"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0"/>
  <sheetViews>
    <sheetView tabSelected="1" zoomScale="85" zoomScaleNormal="85" workbookViewId="0" topLeftCell="A1">
      <selection activeCell="L23" sqref="L23"/>
    </sheetView>
  </sheetViews>
  <sheetFormatPr defaultColWidth="9.140625" defaultRowHeight="12.75"/>
  <cols>
    <col min="1" max="13" width="10.28125" style="1" customWidth="1"/>
    <col min="14" max="16384" width="9.140625" style="1" customWidth="1"/>
  </cols>
  <sheetData>
    <row r="1" spans="1:13" ht="19.5" thickTop="1">
      <c r="A1" s="81" t="s">
        <v>21</v>
      </c>
      <c r="B1" s="82"/>
      <c r="C1" s="82"/>
      <c r="D1" s="82"/>
      <c r="E1" s="82"/>
      <c r="F1" s="82"/>
      <c r="G1" s="82"/>
      <c r="H1" s="82"/>
      <c r="I1" s="82"/>
      <c r="J1" s="82"/>
      <c r="K1" s="82"/>
      <c r="L1" s="82"/>
      <c r="M1" s="83"/>
    </row>
    <row r="2" spans="1:13" ht="13.5" thickBot="1">
      <c r="A2" s="2"/>
      <c r="B2" s="3"/>
      <c r="C2" s="3"/>
      <c r="D2" s="3"/>
      <c r="E2" s="3"/>
      <c r="F2" s="3"/>
      <c r="G2" s="3"/>
      <c r="H2" s="3"/>
      <c r="I2" s="3"/>
      <c r="J2" s="3"/>
      <c r="K2" s="3"/>
      <c r="L2" s="3"/>
      <c r="M2" s="4"/>
    </row>
    <row r="3" spans="1:13" ht="16.5" thickBot="1">
      <c r="A3" s="41" t="s">
        <v>35</v>
      </c>
      <c r="B3" s="42"/>
      <c r="C3" s="42"/>
      <c r="D3" s="42"/>
      <c r="E3" s="42"/>
      <c r="F3" s="43"/>
      <c r="G3" s="3"/>
      <c r="H3" s="99" t="s">
        <v>33</v>
      </c>
      <c r="I3" s="100"/>
      <c r="J3" s="100"/>
      <c r="K3" s="100"/>
      <c r="L3" s="101"/>
      <c r="M3" s="4"/>
    </row>
    <row r="4" spans="1:13" ht="13.5" thickBot="1">
      <c r="A4" s="44" t="s">
        <v>38</v>
      </c>
      <c r="B4" s="45"/>
      <c r="C4" s="45"/>
      <c r="D4" s="45"/>
      <c r="E4" s="45"/>
      <c r="F4" s="46"/>
      <c r="G4" s="3"/>
      <c r="H4" s="105" t="s">
        <v>0</v>
      </c>
      <c r="I4" s="102">
        <v>1956</v>
      </c>
      <c r="J4" s="103"/>
      <c r="K4" s="102">
        <v>1999</v>
      </c>
      <c r="L4" s="104"/>
      <c r="M4" s="4"/>
    </row>
    <row r="5" spans="1:13" ht="13.5" thickBot="1">
      <c r="A5" s="44"/>
      <c r="B5" s="45"/>
      <c r="C5" s="45"/>
      <c r="D5" s="45"/>
      <c r="E5" s="45"/>
      <c r="F5" s="46"/>
      <c r="G5" s="3"/>
      <c r="H5" s="106"/>
      <c r="I5" s="5" t="s">
        <v>1</v>
      </c>
      <c r="J5" s="5" t="s">
        <v>2</v>
      </c>
      <c r="K5" s="5" t="s">
        <v>1</v>
      </c>
      <c r="L5" s="6" t="s">
        <v>2</v>
      </c>
      <c r="M5" s="4"/>
    </row>
    <row r="6" spans="1:13" ht="15.75" customHeight="1" thickBot="1">
      <c r="A6" s="44"/>
      <c r="B6" s="45"/>
      <c r="C6" s="45"/>
      <c r="D6" s="45"/>
      <c r="E6" s="45"/>
      <c r="F6" s="46"/>
      <c r="G6" s="3"/>
      <c r="H6" s="7" t="s">
        <v>3</v>
      </c>
      <c r="I6" s="32"/>
      <c r="J6" s="32"/>
      <c r="K6" s="32"/>
      <c r="L6" s="33"/>
      <c r="M6" s="4"/>
    </row>
    <row r="7" spans="1:13" ht="15.75" customHeight="1" thickBot="1">
      <c r="A7" s="44"/>
      <c r="B7" s="45"/>
      <c r="C7" s="45"/>
      <c r="D7" s="45"/>
      <c r="E7" s="45"/>
      <c r="F7" s="46"/>
      <c r="G7" s="3"/>
      <c r="H7" s="7" t="s">
        <v>4</v>
      </c>
      <c r="I7" s="32"/>
      <c r="J7" s="32"/>
      <c r="K7" s="32"/>
      <c r="L7" s="33"/>
      <c r="M7" s="4"/>
    </row>
    <row r="8" spans="1:13" ht="15.75" customHeight="1" thickBot="1">
      <c r="A8" s="44"/>
      <c r="B8" s="45"/>
      <c r="C8" s="45"/>
      <c r="D8" s="45"/>
      <c r="E8" s="45"/>
      <c r="F8" s="46"/>
      <c r="G8" s="3"/>
      <c r="H8" s="7" t="s">
        <v>5</v>
      </c>
      <c r="I8" s="32"/>
      <c r="J8" s="32"/>
      <c r="K8" s="32"/>
      <c r="L8" s="33"/>
      <c r="M8" s="4"/>
    </row>
    <row r="9" spans="1:13" ht="15.75" customHeight="1" thickBot="1">
      <c r="A9" s="44"/>
      <c r="B9" s="45"/>
      <c r="C9" s="45"/>
      <c r="D9" s="45"/>
      <c r="E9" s="45"/>
      <c r="F9" s="46"/>
      <c r="G9" s="3"/>
      <c r="H9" s="7" t="s">
        <v>6</v>
      </c>
      <c r="I9" s="32"/>
      <c r="J9" s="32"/>
      <c r="K9" s="32"/>
      <c r="L9" s="33"/>
      <c r="M9" s="4"/>
    </row>
    <row r="10" spans="1:13" ht="15.75" customHeight="1" thickBot="1">
      <c r="A10" s="44"/>
      <c r="B10" s="45"/>
      <c r="C10" s="45"/>
      <c r="D10" s="45"/>
      <c r="E10" s="45"/>
      <c r="F10" s="46"/>
      <c r="G10" s="3"/>
      <c r="H10" s="7" t="s">
        <v>7</v>
      </c>
      <c r="I10" s="32"/>
      <c r="J10" s="32"/>
      <c r="K10" s="32"/>
      <c r="L10" s="33"/>
      <c r="M10" s="4"/>
    </row>
    <row r="11" spans="1:13" ht="15.75" customHeight="1" thickBot="1">
      <c r="A11" s="44"/>
      <c r="B11" s="45"/>
      <c r="C11" s="45"/>
      <c r="D11" s="45"/>
      <c r="E11" s="45"/>
      <c r="F11" s="46"/>
      <c r="G11" s="3"/>
      <c r="H11" s="9" t="s">
        <v>8</v>
      </c>
      <c r="I11" s="34"/>
      <c r="J11" s="34"/>
      <c r="K11" s="34"/>
      <c r="L11" s="37"/>
      <c r="M11" s="4"/>
    </row>
    <row r="12" spans="1:13" ht="12.75">
      <c r="A12" s="2"/>
      <c r="B12" s="3"/>
      <c r="C12" s="3"/>
      <c r="D12" s="3"/>
      <c r="E12" s="3"/>
      <c r="F12" s="3"/>
      <c r="G12" s="3"/>
      <c r="M12" s="4"/>
    </row>
    <row r="13" spans="1:13" ht="13.5" thickBot="1">
      <c r="A13" s="2"/>
      <c r="B13" s="3"/>
      <c r="C13" s="3"/>
      <c r="D13" s="3"/>
      <c r="E13" s="3"/>
      <c r="F13" s="3"/>
      <c r="G13" s="3"/>
      <c r="M13" s="4"/>
    </row>
    <row r="14" spans="1:13" ht="16.5" thickBot="1">
      <c r="A14" s="52" t="s">
        <v>34</v>
      </c>
      <c r="B14" s="53"/>
      <c r="C14" s="53"/>
      <c r="D14" s="53"/>
      <c r="E14" s="53"/>
      <c r="F14" s="54"/>
      <c r="G14" s="3"/>
      <c r="H14" s="84" t="s">
        <v>36</v>
      </c>
      <c r="I14" s="85"/>
      <c r="J14" s="85"/>
      <c r="K14" s="85"/>
      <c r="L14" s="86"/>
      <c r="M14" s="4"/>
    </row>
    <row r="15" spans="1:13" ht="12.75">
      <c r="A15" s="10" t="s">
        <v>23</v>
      </c>
      <c r="B15" s="11" t="s">
        <v>22</v>
      </c>
      <c r="C15" s="97">
        <v>1956</v>
      </c>
      <c r="D15" s="97"/>
      <c r="E15" s="97">
        <v>1999</v>
      </c>
      <c r="F15" s="98"/>
      <c r="G15" s="3"/>
      <c r="H15" s="87" t="s">
        <v>19</v>
      </c>
      <c r="I15" s="47" t="s">
        <v>29</v>
      </c>
      <c r="J15" s="47" t="s">
        <v>30</v>
      </c>
      <c r="K15" s="127"/>
      <c r="L15" s="92" t="s">
        <v>28</v>
      </c>
      <c r="M15" s="4"/>
    </row>
    <row r="16" spans="1:13" ht="12.75">
      <c r="A16" s="57" t="s">
        <v>24</v>
      </c>
      <c r="B16" s="59"/>
      <c r="C16" s="60"/>
      <c r="D16" s="60"/>
      <c r="E16" s="60"/>
      <c r="F16" s="61"/>
      <c r="G16" s="3"/>
      <c r="H16" s="88"/>
      <c r="I16" s="90"/>
      <c r="J16" s="90"/>
      <c r="K16" s="90"/>
      <c r="L16" s="93"/>
      <c r="M16" s="4"/>
    </row>
    <row r="17" spans="1:13" ht="12.75" customHeight="1">
      <c r="A17" s="58"/>
      <c r="B17" s="5" t="s">
        <v>9</v>
      </c>
      <c r="C17" s="95">
        <f>SQRT(SUM(PRODUCT(I6-I7,I6-I7),PRODUCT(J6-J7,J6-J7)))</f>
        <v>0</v>
      </c>
      <c r="D17" s="95"/>
      <c r="E17" s="95">
        <f>SQRT(SUM(PRODUCT(K6-K7,K6-K7),PRODUCT(L6-L7,L6-L7)))</f>
        <v>0</v>
      </c>
      <c r="F17" s="96"/>
      <c r="G17" s="3"/>
      <c r="H17" s="89"/>
      <c r="I17" s="91"/>
      <c r="J17" s="91"/>
      <c r="K17" s="90"/>
      <c r="L17" s="94"/>
      <c r="M17" s="4"/>
    </row>
    <row r="18" spans="1:13" ht="12.75">
      <c r="A18" s="58"/>
      <c r="B18" s="70"/>
      <c r="C18" s="70"/>
      <c r="D18" s="70"/>
      <c r="E18" s="70"/>
      <c r="F18" s="111"/>
      <c r="G18" s="3"/>
      <c r="H18" s="12">
        <v>1</v>
      </c>
      <c r="I18" s="26" t="e">
        <f aca="true" t="shared" si="0" ref="I18:I29">I44-E44</f>
        <v>#DIV/0!</v>
      </c>
      <c r="J18" s="27" t="e">
        <f>I18/43</f>
        <v>#DIV/0!</v>
      </c>
      <c r="K18" s="90"/>
      <c r="L18" s="28" t="e">
        <f aca="true" t="shared" si="1" ref="L18:L29">I44/J18</f>
        <v>#DIV/0!</v>
      </c>
      <c r="M18" s="4"/>
    </row>
    <row r="19" spans="1:13" ht="12.75">
      <c r="A19" s="58"/>
      <c r="B19" s="5" t="s">
        <v>10</v>
      </c>
      <c r="C19" s="95">
        <f>SQRT(SUM(PRODUCT(I8-I9,I8-I9),PRODUCT(J8-J9,J8-J9)))</f>
        <v>0</v>
      </c>
      <c r="D19" s="95"/>
      <c r="E19" s="95">
        <f>SQRT(SUM(PRODUCT(K8-K9,K8-K9),PRODUCT(L8-L9,L8-L9)))</f>
        <v>0</v>
      </c>
      <c r="F19" s="96"/>
      <c r="G19" s="3"/>
      <c r="H19" s="12">
        <v>2</v>
      </c>
      <c r="I19" s="26" t="e">
        <f t="shared" si="0"/>
        <v>#DIV/0!</v>
      </c>
      <c r="J19" s="27" t="e">
        <f aca="true" t="shared" si="2" ref="J19:J29">I19/43</f>
        <v>#DIV/0!</v>
      </c>
      <c r="K19" s="90"/>
      <c r="L19" s="28" t="e">
        <f t="shared" si="1"/>
        <v>#DIV/0!</v>
      </c>
      <c r="M19" s="4"/>
    </row>
    <row r="20" spans="1:13" ht="12.75">
      <c r="A20" s="58"/>
      <c r="B20" s="59"/>
      <c r="C20" s="70"/>
      <c r="D20" s="70"/>
      <c r="E20" s="70"/>
      <c r="F20" s="111"/>
      <c r="G20" s="3"/>
      <c r="H20" s="12">
        <v>3</v>
      </c>
      <c r="I20" s="26" t="e">
        <f t="shared" si="0"/>
        <v>#DIV/0!</v>
      </c>
      <c r="J20" s="27" t="e">
        <f t="shared" si="2"/>
        <v>#DIV/0!</v>
      </c>
      <c r="K20" s="90"/>
      <c r="L20" s="28" t="e">
        <f t="shared" si="1"/>
        <v>#DIV/0!</v>
      </c>
      <c r="M20" s="4"/>
    </row>
    <row r="21" spans="1:13" ht="12.75">
      <c r="A21" s="58"/>
      <c r="B21" s="5" t="s">
        <v>11</v>
      </c>
      <c r="C21" s="95">
        <f>SQRT(SUM(PRODUCT(I10-I11,I10-I11),PRODUCT(J10-J11,J10-J11)))</f>
        <v>0</v>
      </c>
      <c r="D21" s="95"/>
      <c r="E21" s="95">
        <f>SQRT(SUM(PRODUCT(K10-K11,K10-K11),PRODUCT(L10-L11,L10-L11)))</f>
        <v>0</v>
      </c>
      <c r="F21" s="96"/>
      <c r="G21" s="3"/>
      <c r="H21" s="12">
        <v>4</v>
      </c>
      <c r="I21" s="26" t="e">
        <f t="shared" si="0"/>
        <v>#DIV/0!</v>
      </c>
      <c r="J21" s="27" t="e">
        <f t="shared" si="2"/>
        <v>#DIV/0!</v>
      </c>
      <c r="K21" s="90"/>
      <c r="L21" s="28" t="e">
        <f t="shared" si="1"/>
        <v>#DIV/0!</v>
      </c>
      <c r="M21" s="4"/>
    </row>
    <row r="22" spans="1:13" ht="12.75" customHeight="1">
      <c r="A22" s="58"/>
      <c r="B22" s="70"/>
      <c r="C22" s="70"/>
      <c r="D22" s="70"/>
      <c r="E22" s="70"/>
      <c r="F22" s="111"/>
      <c r="G22" s="3"/>
      <c r="H22" s="12">
        <v>5</v>
      </c>
      <c r="I22" s="26" t="e">
        <f t="shared" si="0"/>
        <v>#DIV/0!</v>
      </c>
      <c r="J22" s="27" t="e">
        <f t="shared" si="2"/>
        <v>#DIV/0!</v>
      </c>
      <c r="K22" s="90"/>
      <c r="L22" s="28" t="e">
        <f t="shared" si="1"/>
        <v>#DIV/0!</v>
      </c>
      <c r="M22" s="4"/>
    </row>
    <row r="23" spans="1:13" ht="12.75">
      <c r="A23" s="57" t="s">
        <v>31</v>
      </c>
      <c r="B23" s="5" t="s">
        <v>9</v>
      </c>
      <c r="C23" s="112">
        <v>283</v>
      </c>
      <c r="D23" s="112"/>
      <c r="E23" s="113"/>
      <c r="F23" s="114"/>
      <c r="G23" s="3"/>
      <c r="H23" s="12">
        <v>6</v>
      </c>
      <c r="I23" s="26" t="e">
        <f t="shared" si="0"/>
        <v>#DIV/0!</v>
      </c>
      <c r="J23" s="27" t="e">
        <f t="shared" si="2"/>
        <v>#DIV/0!</v>
      </c>
      <c r="K23" s="90"/>
      <c r="L23" s="28" t="e">
        <f t="shared" si="1"/>
        <v>#DIV/0!</v>
      </c>
      <c r="M23" s="4"/>
    </row>
    <row r="24" spans="1:13" ht="12.75">
      <c r="A24" s="107"/>
      <c r="B24" s="5" t="s">
        <v>10</v>
      </c>
      <c r="C24" s="112">
        <v>362</v>
      </c>
      <c r="D24" s="112"/>
      <c r="E24" s="113"/>
      <c r="F24" s="114"/>
      <c r="G24" s="3"/>
      <c r="H24" s="12">
        <v>7</v>
      </c>
      <c r="I24" s="26" t="e">
        <f t="shared" si="0"/>
        <v>#DIV/0!</v>
      </c>
      <c r="J24" s="27" t="e">
        <f t="shared" si="2"/>
        <v>#DIV/0!</v>
      </c>
      <c r="K24" s="90"/>
      <c r="L24" s="28" t="e">
        <f t="shared" si="1"/>
        <v>#DIV/0!</v>
      </c>
      <c r="M24" s="4"/>
    </row>
    <row r="25" spans="1:13" ht="12.75">
      <c r="A25" s="107"/>
      <c r="B25" s="5" t="s">
        <v>11</v>
      </c>
      <c r="C25" s="112">
        <v>278</v>
      </c>
      <c r="D25" s="112"/>
      <c r="E25" s="113"/>
      <c r="F25" s="114"/>
      <c r="G25" s="3"/>
      <c r="H25" s="12">
        <v>8</v>
      </c>
      <c r="I25" s="26" t="e">
        <f t="shared" si="0"/>
        <v>#DIV/0!</v>
      </c>
      <c r="J25" s="27" t="e">
        <f t="shared" si="2"/>
        <v>#DIV/0!</v>
      </c>
      <c r="K25" s="90"/>
      <c r="L25" s="28" t="e">
        <f t="shared" si="1"/>
        <v>#DIV/0!</v>
      </c>
      <c r="M25" s="4"/>
    </row>
    <row r="26" spans="1:13" ht="12.75">
      <c r="A26" s="72" t="s">
        <v>32</v>
      </c>
      <c r="B26" s="59"/>
      <c r="C26" s="70"/>
      <c r="D26" s="70"/>
      <c r="E26" s="70"/>
      <c r="F26" s="111"/>
      <c r="G26" s="3"/>
      <c r="H26" s="12">
        <v>9</v>
      </c>
      <c r="I26" s="26" t="e">
        <f t="shared" si="0"/>
        <v>#DIV/0!</v>
      </c>
      <c r="J26" s="27" t="e">
        <f t="shared" si="2"/>
        <v>#DIV/0!</v>
      </c>
      <c r="K26" s="90"/>
      <c r="L26" s="28" t="e">
        <f t="shared" si="1"/>
        <v>#DIV/0!</v>
      </c>
      <c r="M26" s="4"/>
    </row>
    <row r="27" spans="1:13" ht="12.75" customHeight="1">
      <c r="A27" s="73"/>
      <c r="B27" s="5" t="s">
        <v>9</v>
      </c>
      <c r="C27" s="62" t="e">
        <f>C23/C17</f>
        <v>#DIV/0!</v>
      </c>
      <c r="D27" s="62"/>
      <c r="E27" s="62" t="e">
        <f>C23/E17</f>
        <v>#DIV/0!</v>
      </c>
      <c r="F27" s="63"/>
      <c r="G27" s="3"/>
      <c r="H27" s="12">
        <v>10</v>
      </c>
      <c r="I27" s="26" t="e">
        <f t="shared" si="0"/>
        <v>#DIV/0!</v>
      </c>
      <c r="J27" s="27" t="e">
        <f t="shared" si="2"/>
        <v>#DIV/0!</v>
      </c>
      <c r="K27" s="90"/>
      <c r="L27" s="28" t="e">
        <f t="shared" si="1"/>
        <v>#DIV/0!</v>
      </c>
      <c r="M27" s="4"/>
    </row>
    <row r="28" spans="1:13" ht="12.75">
      <c r="A28" s="73"/>
      <c r="B28" s="70"/>
      <c r="C28" s="70"/>
      <c r="D28" s="70"/>
      <c r="E28" s="70"/>
      <c r="F28" s="111"/>
      <c r="G28" s="3"/>
      <c r="H28" s="12">
        <v>11</v>
      </c>
      <c r="I28" s="26" t="e">
        <f t="shared" si="0"/>
        <v>#DIV/0!</v>
      </c>
      <c r="J28" s="27" t="e">
        <f t="shared" si="2"/>
        <v>#DIV/0!</v>
      </c>
      <c r="K28" s="90"/>
      <c r="L28" s="28" t="e">
        <f t="shared" si="1"/>
        <v>#DIV/0!</v>
      </c>
      <c r="M28" s="4"/>
    </row>
    <row r="29" spans="1:13" ht="12.75">
      <c r="A29" s="73"/>
      <c r="B29" s="5" t="s">
        <v>10</v>
      </c>
      <c r="C29" s="62" t="e">
        <f>C24/C19</f>
        <v>#DIV/0!</v>
      </c>
      <c r="D29" s="62"/>
      <c r="E29" s="62" t="e">
        <f>C24/E19</f>
        <v>#DIV/0!</v>
      </c>
      <c r="F29" s="63"/>
      <c r="G29" s="3"/>
      <c r="H29" s="12">
        <v>12</v>
      </c>
      <c r="I29" s="26" t="e">
        <f t="shared" si="0"/>
        <v>#DIV/0!</v>
      </c>
      <c r="J29" s="27" t="e">
        <f t="shared" si="2"/>
        <v>#DIV/0!</v>
      </c>
      <c r="K29" s="90"/>
      <c r="L29" s="28" t="e">
        <f t="shared" si="1"/>
        <v>#DIV/0!</v>
      </c>
      <c r="M29" s="4"/>
    </row>
    <row r="30" spans="1:13" ht="12.75">
      <c r="A30" s="73"/>
      <c r="B30" s="59"/>
      <c r="C30" s="70"/>
      <c r="D30" s="70"/>
      <c r="E30" s="70"/>
      <c r="F30" s="111"/>
      <c r="G30" s="3"/>
      <c r="H30" s="123"/>
      <c r="I30" s="125"/>
      <c r="J30" s="125"/>
      <c r="K30" s="125"/>
      <c r="L30" s="126"/>
      <c r="M30" s="4"/>
    </row>
    <row r="31" spans="1:13" ht="12.75">
      <c r="A31" s="73"/>
      <c r="B31" s="5" t="s">
        <v>11</v>
      </c>
      <c r="C31" s="62" t="e">
        <f>C25/C21</f>
        <v>#DIV/0!</v>
      </c>
      <c r="D31" s="62"/>
      <c r="E31" s="62" t="e">
        <f>C25/E21</f>
        <v>#DIV/0!</v>
      </c>
      <c r="F31" s="63"/>
      <c r="G31" s="3"/>
      <c r="H31" s="121" t="s">
        <v>17</v>
      </c>
      <c r="I31" s="122"/>
      <c r="J31" s="115" t="e">
        <f>STDEV(J18:J29)</f>
        <v>#DIV/0!</v>
      </c>
      <c r="K31" s="13" t="s">
        <v>20</v>
      </c>
      <c r="L31" s="29" t="e">
        <f>MEDIAN(L18:L29)</f>
        <v>#DIV/0!</v>
      </c>
      <c r="M31" s="4"/>
    </row>
    <row r="32" spans="1:13" ht="12.75">
      <c r="A32" s="74"/>
      <c r="B32" s="59"/>
      <c r="C32" s="70"/>
      <c r="D32" s="70"/>
      <c r="E32" s="70"/>
      <c r="F32" s="111"/>
      <c r="G32" s="3"/>
      <c r="H32" s="123"/>
      <c r="I32" s="124"/>
      <c r="J32" s="116"/>
      <c r="K32" s="13" t="s">
        <v>15</v>
      </c>
      <c r="L32" s="29" t="e">
        <f>AVERAGE(L18:L29)</f>
        <v>#DIV/0!</v>
      </c>
      <c r="M32" s="4"/>
    </row>
    <row r="33" spans="1:16" ht="26.25" thickBot="1">
      <c r="A33" s="119" t="s">
        <v>14</v>
      </c>
      <c r="B33" s="120"/>
      <c r="C33" s="50" t="e">
        <f>AVERAGE(C27,C29,C31)</f>
        <v>#DIV/0!</v>
      </c>
      <c r="D33" s="50"/>
      <c r="E33" s="50" t="e">
        <f>AVERAGE(E27,E29,E31)</f>
        <v>#DIV/0!</v>
      </c>
      <c r="F33" s="51"/>
      <c r="G33" s="3"/>
      <c r="H33" s="14" t="s">
        <v>16</v>
      </c>
      <c r="I33" s="39" t="e">
        <f>1999-L31</f>
        <v>#DIV/0!</v>
      </c>
      <c r="J33" s="40" t="e">
        <f>IF(I33&lt;0,"BC","AD")</f>
        <v>#DIV/0!</v>
      </c>
      <c r="K33" s="15" t="s">
        <v>18</v>
      </c>
      <c r="L33" s="30" t="e">
        <f>STDEV(L18:L29)</f>
        <v>#DIV/0!</v>
      </c>
      <c r="M33" s="4"/>
      <c r="P33" s="38"/>
    </row>
    <row r="34" spans="1:13" ht="12.75">
      <c r="A34" s="2"/>
      <c r="B34" s="16"/>
      <c r="C34" s="17"/>
      <c r="D34" s="17"/>
      <c r="E34" s="17"/>
      <c r="F34" s="17"/>
      <c r="G34" s="3"/>
      <c r="H34" s="3"/>
      <c r="I34" s="3"/>
      <c r="J34" s="3"/>
      <c r="K34" s="3"/>
      <c r="L34" s="3"/>
      <c r="M34" s="4"/>
    </row>
    <row r="35" spans="1:13" ht="13.5" thickBot="1">
      <c r="A35" s="2"/>
      <c r="B35" s="16"/>
      <c r="C35" s="18"/>
      <c r="D35" s="18"/>
      <c r="E35" s="18"/>
      <c r="F35" s="18"/>
      <c r="G35" s="18"/>
      <c r="H35" s="18"/>
      <c r="I35" s="3"/>
      <c r="J35" s="3"/>
      <c r="K35" s="3"/>
      <c r="L35" s="3"/>
      <c r="M35" s="4"/>
    </row>
    <row r="36" spans="1:13" ht="15.75">
      <c r="A36" s="108" t="s">
        <v>37</v>
      </c>
      <c r="B36" s="109"/>
      <c r="C36" s="109"/>
      <c r="D36" s="109"/>
      <c r="E36" s="109"/>
      <c r="F36" s="109"/>
      <c r="G36" s="109"/>
      <c r="H36" s="109"/>
      <c r="I36" s="109"/>
      <c r="J36" s="109"/>
      <c r="K36" s="109"/>
      <c r="L36" s="109"/>
      <c r="M36" s="110"/>
    </row>
    <row r="37" spans="1:13" ht="12.75">
      <c r="A37" s="55"/>
      <c r="B37" s="64">
        <v>1956</v>
      </c>
      <c r="C37" s="65"/>
      <c r="D37" s="65"/>
      <c r="E37" s="66"/>
      <c r="F37" s="64">
        <v>1999</v>
      </c>
      <c r="G37" s="67"/>
      <c r="H37" s="67"/>
      <c r="I37" s="68"/>
      <c r="J37" s="137"/>
      <c r="K37" s="138"/>
      <c r="L37" s="138"/>
      <c r="M37" s="139"/>
    </row>
    <row r="38" spans="1:13" ht="12.75">
      <c r="A38" s="56"/>
      <c r="B38" s="59" t="s">
        <v>1</v>
      </c>
      <c r="C38" s="70"/>
      <c r="D38" s="59" t="s">
        <v>2</v>
      </c>
      <c r="E38" s="70"/>
      <c r="F38" s="59" t="s">
        <v>1</v>
      </c>
      <c r="G38" s="70"/>
      <c r="H38" s="59" t="s">
        <v>2</v>
      </c>
      <c r="I38" s="70"/>
      <c r="J38" s="140"/>
      <c r="K38" s="141"/>
      <c r="L38" s="141"/>
      <c r="M38" s="142"/>
    </row>
    <row r="39" spans="1:13" ht="12.75">
      <c r="A39" s="7" t="s">
        <v>12</v>
      </c>
      <c r="B39" s="117"/>
      <c r="C39" s="118"/>
      <c r="D39" s="117"/>
      <c r="E39" s="118"/>
      <c r="F39" s="117"/>
      <c r="G39" s="118"/>
      <c r="H39" s="117"/>
      <c r="I39" s="118"/>
      <c r="J39" s="140"/>
      <c r="K39" s="141"/>
      <c r="L39" s="141"/>
      <c r="M39" s="142"/>
    </row>
    <row r="40" spans="1:13" ht="12.75">
      <c r="A40" s="71"/>
      <c r="B40" s="67"/>
      <c r="C40" s="67"/>
      <c r="D40" s="67"/>
      <c r="E40" s="67"/>
      <c r="F40" s="67"/>
      <c r="G40" s="67"/>
      <c r="H40" s="67"/>
      <c r="I40" s="68"/>
      <c r="J40" s="140"/>
      <c r="K40" s="141"/>
      <c r="L40" s="141"/>
      <c r="M40" s="142"/>
    </row>
    <row r="41" spans="1:13" ht="12.75">
      <c r="A41" s="72" t="s">
        <v>13</v>
      </c>
      <c r="B41" s="47" t="s">
        <v>1</v>
      </c>
      <c r="C41" s="47" t="s">
        <v>2</v>
      </c>
      <c r="D41" s="47" t="s">
        <v>25</v>
      </c>
      <c r="E41" s="47" t="s">
        <v>26</v>
      </c>
      <c r="F41" s="47" t="s">
        <v>1</v>
      </c>
      <c r="G41" s="47" t="s">
        <v>2</v>
      </c>
      <c r="H41" s="47" t="s">
        <v>25</v>
      </c>
      <c r="I41" s="47" t="s">
        <v>26</v>
      </c>
      <c r="J41" s="128" t="s">
        <v>27</v>
      </c>
      <c r="K41" s="129"/>
      <c r="L41" s="129"/>
      <c r="M41" s="130"/>
    </row>
    <row r="42" spans="1:13" ht="12.75">
      <c r="A42" s="73"/>
      <c r="B42" s="48"/>
      <c r="C42" s="48"/>
      <c r="D42" s="48"/>
      <c r="E42" s="48"/>
      <c r="F42" s="48"/>
      <c r="G42" s="48"/>
      <c r="H42" s="48"/>
      <c r="I42" s="48"/>
      <c r="J42" s="131"/>
      <c r="K42" s="132"/>
      <c r="L42" s="132"/>
      <c r="M42" s="133"/>
    </row>
    <row r="43" spans="1:13" ht="12.75">
      <c r="A43" s="74"/>
      <c r="B43" s="49"/>
      <c r="C43" s="49"/>
      <c r="D43" s="49"/>
      <c r="E43" s="49"/>
      <c r="F43" s="49"/>
      <c r="G43" s="49"/>
      <c r="H43" s="49"/>
      <c r="I43" s="49"/>
      <c r="J43" s="134"/>
      <c r="K43" s="135"/>
      <c r="L43" s="135"/>
      <c r="M43" s="136"/>
    </row>
    <row r="44" spans="1:13" ht="12.75">
      <c r="A44" s="7">
        <v>1</v>
      </c>
      <c r="B44" s="8"/>
      <c r="C44" s="8"/>
      <c r="D44" s="26">
        <f>SQRT(SUM(PRODUCT(B44-B39,B44-B39),PRODUCT(C44-D39,C44-D39)))</f>
        <v>0</v>
      </c>
      <c r="E44" s="26" t="e">
        <f>D44*C33</f>
        <v>#DIV/0!</v>
      </c>
      <c r="F44" s="8"/>
      <c r="G44" s="8"/>
      <c r="H44" s="26">
        <f>SQRT((F44-F39)*(F44-F39)+(G44-H39)*(G44-H39))</f>
        <v>0</v>
      </c>
      <c r="I44" s="26" t="e">
        <f>H44*E33</f>
        <v>#DIV/0!</v>
      </c>
      <c r="J44" s="35"/>
      <c r="K44" s="36"/>
      <c r="L44" s="36"/>
      <c r="M44" s="69"/>
    </row>
    <row r="45" spans="1:13" ht="12.75">
      <c r="A45" s="7">
        <v>2</v>
      </c>
      <c r="B45" s="8"/>
      <c r="C45" s="8"/>
      <c r="D45" s="26">
        <f>SQRT(SUM(PRODUCT(B45-B39,B45-B39),PRODUCT(C45-D39,C45-D39)))</f>
        <v>0</v>
      </c>
      <c r="E45" s="26" t="e">
        <f>D45*C33</f>
        <v>#DIV/0!</v>
      </c>
      <c r="F45" s="8"/>
      <c r="G45" s="8"/>
      <c r="H45" s="26">
        <f>SQRT((F45-F39)*(F45-F39)+(G45-H39)*(G45-H39))</f>
        <v>0</v>
      </c>
      <c r="I45" s="26" t="e">
        <f>H45*E33</f>
        <v>#DIV/0!</v>
      </c>
      <c r="J45" s="35"/>
      <c r="K45" s="36"/>
      <c r="L45" s="36"/>
      <c r="M45" s="69"/>
    </row>
    <row r="46" spans="1:13" ht="12.75">
      <c r="A46" s="7">
        <v>3</v>
      </c>
      <c r="B46" s="8"/>
      <c r="C46" s="8"/>
      <c r="D46" s="26">
        <f>SQRT(SUM(PRODUCT(B46-B39,B46-B39),PRODUCT(C46-D39,C46-D39)))</f>
        <v>0</v>
      </c>
      <c r="E46" s="26" t="e">
        <f>D46*C33</f>
        <v>#DIV/0!</v>
      </c>
      <c r="F46" s="8"/>
      <c r="G46" s="8"/>
      <c r="H46" s="26">
        <f>SQRT((F46-F39)*(F46-F39)+(G46-H39)*(G46-H39))</f>
        <v>0</v>
      </c>
      <c r="I46" s="26" t="e">
        <f>H46*E33</f>
        <v>#DIV/0!</v>
      </c>
      <c r="J46" s="75"/>
      <c r="K46" s="36"/>
      <c r="L46" s="36"/>
      <c r="M46" s="69"/>
    </row>
    <row r="47" spans="1:13" ht="12.75">
      <c r="A47" s="7">
        <v>4</v>
      </c>
      <c r="B47" s="8"/>
      <c r="C47" s="8"/>
      <c r="D47" s="26">
        <f>SQRT(SUM(PRODUCT(B47-B39,B47-B39),PRODUCT(C47-D39,C47-D39)))</f>
        <v>0</v>
      </c>
      <c r="E47" s="26" t="e">
        <f>D47*C33</f>
        <v>#DIV/0!</v>
      </c>
      <c r="F47" s="8"/>
      <c r="G47" s="8"/>
      <c r="H47" s="26">
        <f>SQRT((F47-F39)*(F47-F39)+(G47-H39)*(G47-H39))</f>
        <v>0</v>
      </c>
      <c r="I47" s="26" t="e">
        <f>H47*E33</f>
        <v>#DIV/0!</v>
      </c>
      <c r="J47" s="75"/>
      <c r="K47" s="76"/>
      <c r="L47" s="76"/>
      <c r="M47" s="77"/>
    </row>
    <row r="48" spans="1:13" ht="12.75">
      <c r="A48" s="7">
        <v>5</v>
      </c>
      <c r="B48" s="8"/>
      <c r="C48" s="8"/>
      <c r="D48" s="26">
        <f>SQRT(SUM(PRODUCT(B48-B39,B48-B39),PRODUCT(C48-D39,C48-D39)))</f>
        <v>0</v>
      </c>
      <c r="E48" s="26" t="e">
        <f>D48*C33</f>
        <v>#DIV/0!</v>
      </c>
      <c r="F48" s="8"/>
      <c r="G48" s="8"/>
      <c r="H48" s="26">
        <f>SQRT((F48-F39)*(F48-F39)+(G48-H39)*(G48-H39))</f>
        <v>0</v>
      </c>
      <c r="I48" s="26" t="e">
        <f>H48*E33</f>
        <v>#DIV/0!</v>
      </c>
      <c r="J48" s="75"/>
      <c r="K48" s="76"/>
      <c r="L48" s="76"/>
      <c r="M48" s="77"/>
    </row>
    <row r="49" spans="1:13" ht="12.75">
      <c r="A49" s="7">
        <v>6</v>
      </c>
      <c r="B49" s="8"/>
      <c r="C49" s="8"/>
      <c r="D49" s="26">
        <f>SQRT(SUM(PRODUCT(B49-B39,B49-B39),PRODUCT(C49-D39,C49-D39)))</f>
        <v>0</v>
      </c>
      <c r="E49" s="26" t="e">
        <f>D49*C33</f>
        <v>#DIV/0!</v>
      </c>
      <c r="F49" s="8"/>
      <c r="G49" s="8"/>
      <c r="H49" s="26">
        <f>SQRT((F49-F39)*(F49-F39)+(G49-H39)*(G49-H39))</f>
        <v>0</v>
      </c>
      <c r="I49" s="26" t="e">
        <f>H49*E33</f>
        <v>#DIV/0!</v>
      </c>
      <c r="J49" s="75"/>
      <c r="K49" s="76"/>
      <c r="L49" s="76"/>
      <c r="M49" s="77"/>
    </row>
    <row r="50" spans="1:13" ht="12.75">
      <c r="A50" s="7">
        <v>7</v>
      </c>
      <c r="B50" s="8"/>
      <c r="C50" s="8"/>
      <c r="D50" s="26">
        <f>SQRT(SUM(PRODUCT(B50-B39,B50-B39),PRODUCT(C50-D39,C50-D39)))</f>
        <v>0</v>
      </c>
      <c r="E50" s="26" t="e">
        <f>D50*C33</f>
        <v>#DIV/0!</v>
      </c>
      <c r="F50" s="8"/>
      <c r="G50" s="8"/>
      <c r="H50" s="26">
        <f>SQRT((F50-F39)*(F50-F39)+(G50-H39)*(G50-H39))</f>
        <v>0</v>
      </c>
      <c r="I50" s="26" t="e">
        <f>H50*E33</f>
        <v>#DIV/0!</v>
      </c>
      <c r="J50" s="75"/>
      <c r="K50" s="76"/>
      <c r="L50" s="76"/>
      <c r="M50" s="77"/>
    </row>
    <row r="51" spans="1:13" ht="12.75">
      <c r="A51" s="7">
        <v>8</v>
      </c>
      <c r="B51" s="8"/>
      <c r="C51" s="8"/>
      <c r="D51" s="26">
        <f>SQRT(SUM(PRODUCT(B51-B39,B51-B39),PRODUCT(C51-D39,C51-D39)))</f>
        <v>0</v>
      </c>
      <c r="E51" s="26" t="e">
        <f>D51*C33</f>
        <v>#DIV/0!</v>
      </c>
      <c r="F51" s="8"/>
      <c r="G51" s="8"/>
      <c r="H51" s="26">
        <f>SQRT((F51-F39)*(F51-F39)+(G51-H39)*(G51-H39))</f>
        <v>0</v>
      </c>
      <c r="I51" s="26" t="e">
        <f>H51*E33</f>
        <v>#DIV/0!</v>
      </c>
      <c r="J51" s="75"/>
      <c r="K51" s="76"/>
      <c r="L51" s="76"/>
      <c r="M51" s="77"/>
    </row>
    <row r="52" spans="1:13" ht="12.75">
      <c r="A52" s="7">
        <v>9</v>
      </c>
      <c r="B52" s="8"/>
      <c r="C52" s="8"/>
      <c r="D52" s="26">
        <f>SQRT(SUM(PRODUCT(B52-B39,B52-B39),PRODUCT(C52-D39,C52-D39)))</f>
        <v>0</v>
      </c>
      <c r="E52" s="26" t="e">
        <f>D52*C33</f>
        <v>#DIV/0!</v>
      </c>
      <c r="F52" s="8"/>
      <c r="G52" s="8"/>
      <c r="H52" s="26">
        <f>SQRT((F52-F39)*(F52-F39)+(G52-H39)*(G52-H39))</f>
        <v>0</v>
      </c>
      <c r="I52" s="26" t="e">
        <f>H52*E33</f>
        <v>#DIV/0!</v>
      </c>
      <c r="J52" s="75"/>
      <c r="K52" s="76"/>
      <c r="L52" s="76"/>
      <c r="M52" s="77"/>
    </row>
    <row r="53" spans="1:13" ht="12.75">
      <c r="A53" s="7">
        <v>10</v>
      </c>
      <c r="B53" s="8"/>
      <c r="C53" s="8"/>
      <c r="D53" s="26">
        <f>SQRT(SUM(PRODUCT(B53-B39,B53-B39),PRODUCT(C53-D39,C53-D39)))</f>
        <v>0</v>
      </c>
      <c r="E53" s="26" t="e">
        <f>D53*C33</f>
        <v>#DIV/0!</v>
      </c>
      <c r="F53" s="8"/>
      <c r="G53" s="8"/>
      <c r="H53" s="26">
        <f>SQRT((F53-F39)*(F53-F39)+(G53-H39)*(G53-H39))</f>
        <v>0</v>
      </c>
      <c r="I53" s="26" t="e">
        <f>H53*E33</f>
        <v>#DIV/0!</v>
      </c>
      <c r="J53" s="75"/>
      <c r="K53" s="76"/>
      <c r="L53" s="76"/>
      <c r="M53" s="77"/>
    </row>
    <row r="54" spans="1:13" ht="12.75">
      <c r="A54" s="7">
        <v>11</v>
      </c>
      <c r="B54" s="8"/>
      <c r="C54" s="8"/>
      <c r="D54" s="26">
        <f>SQRT(SUM(PRODUCT(B54-B39,B54-B39),PRODUCT(C54-D39,C54-D39)))</f>
        <v>0</v>
      </c>
      <c r="E54" s="26" t="e">
        <f>D54*C33</f>
        <v>#DIV/0!</v>
      </c>
      <c r="F54" s="8"/>
      <c r="G54" s="8"/>
      <c r="H54" s="26">
        <f>SQRT((F54-F39)*(F54-F39)+(G54-H39)*(G54-H39))</f>
        <v>0</v>
      </c>
      <c r="I54" s="26" t="e">
        <f>H54*E33</f>
        <v>#DIV/0!</v>
      </c>
      <c r="J54" s="75"/>
      <c r="K54" s="76"/>
      <c r="L54" s="76"/>
      <c r="M54" s="77"/>
    </row>
    <row r="55" spans="1:13" ht="13.5" thickBot="1">
      <c r="A55" s="20">
        <v>12</v>
      </c>
      <c r="B55" s="21"/>
      <c r="C55" s="21"/>
      <c r="D55" s="31">
        <f>SQRT(SUM(PRODUCT(B55-B39,B55-B39),PRODUCT(C55-D39,C55-D39)))</f>
        <v>0</v>
      </c>
      <c r="E55" s="31" t="e">
        <f>D55*C33</f>
        <v>#DIV/0!</v>
      </c>
      <c r="F55" s="21"/>
      <c r="G55" s="21"/>
      <c r="H55" s="31">
        <f>SQRT((F55-F39)*(F55-F39)+(G55-H39)*(G55-H39))</f>
        <v>0</v>
      </c>
      <c r="I55" s="31" t="e">
        <f>H55*E33</f>
        <v>#DIV/0!</v>
      </c>
      <c r="J55" s="78"/>
      <c r="K55" s="79"/>
      <c r="L55" s="79"/>
      <c r="M55" s="80"/>
    </row>
    <row r="56" spans="2:11" ht="13.5" thickTop="1">
      <c r="B56" s="22"/>
      <c r="C56" s="23"/>
      <c r="D56" s="23"/>
      <c r="E56" s="23"/>
      <c r="F56" s="23"/>
      <c r="G56" s="23"/>
      <c r="H56" s="23"/>
      <c r="J56" s="24"/>
      <c r="K56" s="24"/>
    </row>
    <row r="57" spans="6:11" ht="12.75">
      <c r="F57" s="23"/>
      <c r="G57" s="23"/>
      <c r="H57" s="23"/>
      <c r="J57" s="24"/>
      <c r="K57" s="24"/>
    </row>
    <row r="75" spans="6:7" ht="12.75">
      <c r="F75" s="25"/>
      <c r="G75" s="25"/>
    </row>
    <row r="77" ht="12.75">
      <c r="C77" s="19"/>
    </row>
    <row r="78" spans="1:5" ht="12.75">
      <c r="A78" s="3"/>
      <c r="B78" s="19"/>
      <c r="C78" s="19"/>
      <c r="D78" s="16"/>
      <c r="E78" s="3"/>
    </row>
    <row r="79" spans="1:5" ht="12.75">
      <c r="A79" s="3"/>
      <c r="B79" s="19"/>
      <c r="C79" s="19"/>
      <c r="D79" s="18"/>
      <c r="E79" s="3"/>
    </row>
    <row r="80" spans="1:5" ht="12.75">
      <c r="A80" s="3"/>
      <c r="B80" s="3"/>
      <c r="C80" s="3"/>
      <c r="D80" s="3"/>
      <c r="E80" s="3"/>
    </row>
  </sheetData>
  <sheetProtection password="8C2B" sheet="1" objects="1" scenarios="1"/>
  <mergeCells count="84">
    <mergeCell ref="C19:D19"/>
    <mergeCell ref="C21:D21"/>
    <mergeCell ref="K15:K29"/>
    <mergeCell ref="J41:M43"/>
    <mergeCell ref="J37:M40"/>
    <mergeCell ref="H38:I38"/>
    <mergeCell ref="H39:I39"/>
    <mergeCell ref="H41:H43"/>
    <mergeCell ref="I41:I43"/>
    <mergeCell ref="H31:I32"/>
    <mergeCell ref="H30:L30"/>
    <mergeCell ref="B18:F18"/>
    <mergeCell ref="B20:F20"/>
    <mergeCell ref="B22:F22"/>
    <mergeCell ref="B28:F28"/>
    <mergeCell ref="E27:F27"/>
    <mergeCell ref="B26:F26"/>
    <mergeCell ref="E19:F19"/>
    <mergeCell ref="E21:F21"/>
    <mergeCell ref="C31:D31"/>
    <mergeCell ref="B39:C39"/>
    <mergeCell ref="D38:E38"/>
    <mergeCell ref="D39:E39"/>
    <mergeCell ref="A33:B33"/>
    <mergeCell ref="H4:H5"/>
    <mergeCell ref="A23:A25"/>
    <mergeCell ref="A36:M36"/>
    <mergeCell ref="B30:F30"/>
    <mergeCell ref="B32:F32"/>
    <mergeCell ref="C23:F23"/>
    <mergeCell ref="C24:F24"/>
    <mergeCell ref="C25:F25"/>
    <mergeCell ref="A26:A32"/>
    <mergeCell ref="J31:J32"/>
    <mergeCell ref="A1:M1"/>
    <mergeCell ref="H14:L14"/>
    <mergeCell ref="H15:H17"/>
    <mergeCell ref="I15:I17"/>
    <mergeCell ref="J15:J17"/>
    <mergeCell ref="L15:L17"/>
    <mergeCell ref="E17:F17"/>
    <mergeCell ref="C17:D17"/>
    <mergeCell ref="C15:D15"/>
    <mergeCell ref="E15:F15"/>
    <mergeCell ref="J53:M53"/>
    <mergeCell ref="J54:M54"/>
    <mergeCell ref="J55:M55"/>
    <mergeCell ref="J46:M46"/>
    <mergeCell ref="J47:M47"/>
    <mergeCell ref="J48:M48"/>
    <mergeCell ref="J49:M49"/>
    <mergeCell ref="J50:M50"/>
    <mergeCell ref="J51:M51"/>
    <mergeCell ref="J52:M52"/>
    <mergeCell ref="J45:M45"/>
    <mergeCell ref="J44:M44"/>
    <mergeCell ref="B38:C38"/>
    <mergeCell ref="A40:I40"/>
    <mergeCell ref="A41:A43"/>
    <mergeCell ref="B41:B43"/>
    <mergeCell ref="C41:C43"/>
    <mergeCell ref="D41:D43"/>
    <mergeCell ref="F38:G38"/>
    <mergeCell ref="F39:G39"/>
    <mergeCell ref="G41:G43"/>
    <mergeCell ref="C33:D33"/>
    <mergeCell ref="E33:F33"/>
    <mergeCell ref="A14:F14"/>
    <mergeCell ref="A37:A38"/>
    <mergeCell ref="A16:A22"/>
    <mergeCell ref="B16:F16"/>
    <mergeCell ref="E29:F29"/>
    <mergeCell ref="E31:F31"/>
    <mergeCell ref="C27:D27"/>
    <mergeCell ref="A3:F3"/>
    <mergeCell ref="A4:F11"/>
    <mergeCell ref="E41:E43"/>
    <mergeCell ref="F41:F43"/>
    <mergeCell ref="C29:D29"/>
    <mergeCell ref="B37:E37"/>
    <mergeCell ref="F37:I37"/>
    <mergeCell ref="H3:L3"/>
    <mergeCell ref="I4:J4"/>
    <mergeCell ref="K4:L4"/>
  </mergeCells>
  <printOptions/>
  <pageMargins left="0.25" right="0.2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Sonoma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Phil Plait</dc:creator>
  <cp:keywords/>
  <dc:description/>
  <cp:lastModifiedBy>steve</cp:lastModifiedBy>
  <cp:lastPrinted>2005-07-14T19:50:58Z</cp:lastPrinted>
  <dcterms:created xsi:type="dcterms:W3CDTF">2004-12-07T22:45:17Z</dcterms:created>
  <dcterms:modified xsi:type="dcterms:W3CDTF">2006-02-26T02:20:22Z</dcterms:modified>
  <cp:category/>
  <cp:version/>
  <cp:contentType/>
  <cp:contentStatus/>
</cp:coreProperties>
</file>